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720"/>
  </bookViews>
  <sheets>
    <sheet name="Sheet1" sheetId="1" r:id="rId1"/>
    <sheet name="Sheet3" sheetId="3" r:id="rId2"/>
  </sheets>
  <definedNames>
    <definedName name="_xlnm.Print_Area" localSheetId="0">Sheet1!$A$1:$F$13</definedName>
  </definedNames>
  <calcPr calcId="144525"/>
</workbook>
</file>

<file path=xl/sharedStrings.xml><?xml version="1.0" encoding="utf-8"?>
<sst xmlns="http://schemas.openxmlformats.org/spreadsheetml/2006/main" count="66" uniqueCount="47">
  <si>
    <t>拟公示验收（结题）结论的项目清单</t>
  </si>
  <si>
    <t xml:space="preserve"> 货币单位：万元</t>
  </si>
  <si>
    <t>市级科技计划项目验收结果公示名单</t>
  </si>
  <si>
    <t>序号</t>
  </si>
  <si>
    <t>立项编号</t>
  </si>
  <si>
    <t>项目名称</t>
  </si>
  <si>
    <t>承担单位</t>
  </si>
  <si>
    <t>所在镇街/主管单位</t>
  </si>
  <si>
    <t>验收结论</t>
  </si>
  <si>
    <t>备注</t>
  </si>
  <si>
    <t>2019B1021</t>
  </si>
  <si>
    <t>中山市城区3-6岁入园儿童营养状况调查及相关因素分析</t>
  </si>
  <si>
    <t>中山市博爱医院</t>
  </si>
  <si>
    <t>市卫健局</t>
  </si>
  <si>
    <t>通过</t>
  </si>
  <si>
    <t>2023年9月22日验收</t>
  </si>
  <si>
    <t>1-0.97*(1/2)</t>
  </si>
  <si>
    <t>2020B1127</t>
  </si>
  <si>
    <t>婴幼儿静脉-动脉模式体外膜肺氧合通路的研究</t>
  </si>
  <si>
    <t>中山市人民医院</t>
  </si>
  <si>
    <t>2024年2月2日验收</t>
  </si>
  <si>
    <t>1-0.49*(2/3)</t>
  </si>
  <si>
    <t>2020B1090</t>
  </si>
  <si>
    <t>时空分析技术在中山市艾滋病流行特征和趋势预测分析的应用研究</t>
  </si>
  <si>
    <t>中山市疾病预防控制中心</t>
  </si>
  <si>
    <t>0.5-0.325*(1/1.5)</t>
  </si>
  <si>
    <t>2020B1123</t>
  </si>
  <si>
    <t>G-CSF对急性缺血性脑损伤中Egr-1调控miRNA-转录因子网络影响自噬机制</t>
  </si>
  <si>
    <t>中山火炬开发区人民医院</t>
  </si>
  <si>
    <t>2023年7月26日验收</t>
  </si>
  <si>
    <t>2.5-2.5*（5/10）</t>
  </si>
  <si>
    <t>2021B1124</t>
  </si>
  <si>
    <t>双重血浆吸附系统联合(半量)血浆置换治疗肝衰竭及高胆红素血症的临床应用研究</t>
  </si>
  <si>
    <t>中山市坦洲人民医院</t>
  </si>
  <si>
    <t>2024年3月27日验收</t>
  </si>
  <si>
    <t>1-1.01*（1/4）</t>
  </si>
  <si>
    <t>2021B1130</t>
  </si>
  <si>
    <t>基于3D虚拟与仿真技术辅助经皮微创治疗 SandersII、Ⅲ型跟骨关节内骨折临床研究</t>
  </si>
  <si>
    <t>中山市南朗医院</t>
  </si>
  <si>
    <t>1-0.78*（1/3）</t>
  </si>
  <si>
    <t>2021B3016</t>
  </si>
  <si>
    <t>输尿管软镜钬激光碎石术治疗上尿路结石的临床疗效分析及对炎性应激反应指标的影响研究</t>
  </si>
  <si>
    <t>5-0*(10/20)</t>
  </si>
  <si>
    <t>2021B1138</t>
  </si>
  <si>
    <t>中山地区出国留学生心理健康和跨文化适应现状以及影响因素研究</t>
  </si>
  <si>
    <t>中山国际旅行卫生保健中心（中山海关口岸门诊部）</t>
  </si>
  <si>
    <t>1-0*(2/2）</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</si>
</sst>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7">
    <font>
      <sz val="11"/>
      <color theme="1"/>
      <name val="宋体"/>
      <charset val="134"/>
      <scheme val="minor"/>
    </font>
    <font>
      <sz val="10.5"/>
      <color theme="1"/>
      <name val="宋体"/>
      <charset val="134"/>
    </font>
    <font>
      <sz val="16"/>
      <name val="方正小标宋简体"/>
      <charset val="134"/>
    </font>
    <font>
      <b/>
      <sz val="10.5"/>
      <color theme="1"/>
      <name val="宋体"/>
      <charset val="134"/>
    </font>
    <font>
      <sz val="11"/>
      <color theme="1"/>
      <name val="宋体"/>
      <charset val="134"/>
    </font>
    <font>
      <sz val="10.5"/>
      <color rgb="FF000000"/>
      <name val="宋体"/>
      <charset val="134"/>
    </font>
    <font>
      <sz val="12"/>
      <color theme="1"/>
      <name val="宋体"/>
      <charset val="134"/>
      <scheme val="minor"/>
    </font>
    <font>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4"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11" fillId="9" borderId="0" applyNumberFormat="0" applyBorder="0" applyAlignment="0" applyProtection="0">
      <alignment vertical="center"/>
    </xf>
    <xf numFmtId="0" fontId="14" fillId="0" borderId="6" applyNumberFormat="0" applyFill="0" applyAlignment="0" applyProtection="0">
      <alignment vertical="center"/>
    </xf>
    <xf numFmtId="0" fontId="11" fillId="10" borderId="0" applyNumberFormat="0" applyBorder="0" applyAlignment="0" applyProtection="0">
      <alignment vertical="center"/>
    </xf>
    <xf numFmtId="0" fontId="20" fillId="11" borderId="7" applyNumberFormat="0" applyAlignment="0" applyProtection="0">
      <alignment vertical="center"/>
    </xf>
    <xf numFmtId="0" fontId="21" fillId="11" borderId="3" applyNumberFormat="0" applyAlignment="0" applyProtection="0">
      <alignment vertical="center"/>
    </xf>
    <xf numFmtId="0" fontId="22" fillId="12" borderId="8"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0" fillId="0" borderId="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0" fillId="0" borderId="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cellStyleXfs>
  <cellXfs count="25">
    <xf numFmtId="0" fontId="0" fillId="0" borderId="0" xfId="0">
      <alignment vertical="center"/>
    </xf>
    <xf numFmtId="0" fontId="0" fillId="0" borderId="0" xfId="0" applyAlignment="1">
      <alignment vertical="center"/>
    </xf>
    <xf numFmtId="0" fontId="0" fillId="0" borderId="0" xfId="0" applyFont="1" applyFill="1">
      <alignment vertical="center"/>
    </xf>
    <xf numFmtId="0" fontId="0" fillId="0" borderId="0" xfId="0" applyFont="1" applyFill="1" applyAlignment="1">
      <alignment horizontal="center" vertical="center"/>
    </xf>
    <xf numFmtId="0" fontId="0" fillId="0" borderId="0" xfId="0" applyFont="1" applyFill="1" applyAlignment="1">
      <alignment vertical="center" wrapText="1"/>
    </xf>
    <xf numFmtId="0" fontId="0" fillId="0" borderId="0" xfId="0" applyFont="1" applyFill="1" applyBorder="1" applyAlignment="1">
      <alignment horizontal="center" vertical="center"/>
    </xf>
    <xf numFmtId="0" fontId="0" fillId="0" borderId="0"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0" xfId="0" applyFont="1" applyFill="1" applyAlignment="1">
      <alignment horizontal="center" vertical="center"/>
    </xf>
    <xf numFmtId="0" fontId="3" fillId="0" borderId="2" xfId="0" applyFont="1" applyBorder="1" applyAlignment="1">
      <alignment horizontal="center" vertical="center" wrapText="1"/>
    </xf>
    <xf numFmtId="0" fontId="3" fillId="0" borderId="2" xfId="0" applyFont="1" applyFill="1" applyBorder="1" applyAlignment="1">
      <alignment horizontal="center" vertical="center" wrapText="1"/>
    </xf>
    <xf numFmtId="49" fontId="0" fillId="0" borderId="2" xfId="0" applyNumberFormat="1" applyFont="1" applyBorder="1" applyAlignment="1">
      <alignment horizontal="center" vertical="center"/>
    </xf>
    <xf numFmtId="49" fontId="0" fillId="0" borderId="2" xfId="0" applyNumberFormat="1" applyBorder="1" applyAlignment="1">
      <alignment horizontal="center" vertical="center"/>
    </xf>
    <xf numFmtId="0" fontId="0" fillId="0" borderId="2" xfId="53"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51" applyFont="1" applyFill="1" applyBorder="1" applyAlignment="1">
      <alignment vertical="center" wrapText="1"/>
    </xf>
    <xf numFmtId="0" fontId="5" fillId="0" borderId="1" xfId="0" applyFont="1" applyBorder="1" applyAlignment="1">
      <alignment horizontal="center" vertical="center"/>
    </xf>
    <xf numFmtId="49" fontId="0" fillId="0" borderId="2" xfId="0" applyNumberFormat="1" applyFont="1" applyFill="1" applyBorder="1" applyAlignment="1">
      <alignment vertical="center" wrapText="1"/>
    </xf>
    <xf numFmtId="0" fontId="6" fillId="0" borderId="0" xfId="0" applyFont="1" applyFill="1">
      <alignment vertical="center"/>
    </xf>
    <xf numFmtId="0" fontId="4" fillId="0" borderId="2" xfId="0" applyFont="1" applyFill="1" applyBorder="1" applyAlignment="1">
      <alignment horizontal="left" vertical="center" wrapText="1"/>
    </xf>
    <xf numFmtId="0" fontId="4" fillId="0" borderId="2" xfId="53" applyFont="1" applyFill="1" applyBorder="1" applyAlignment="1">
      <alignment horizontal="center" vertical="center" wrapText="1"/>
    </xf>
    <xf numFmtId="0" fontId="4" fillId="0" borderId="2" xfId="53" applyFont="1" applyFill="1" applyBorder="1" applyAlignment="1">
      <alignment vertical="center" wrapText="1"/>
    </xf>
    <xf numFmtId="0" fontId="4" fillId="0" borderId="2" xfId="0" applyFont="1" applyFill="1" applyBorder="1" applyAlignment="1">
      <alignment vertical="center" wrapText="1"/>
    </xf>
    <xf numFmtId="0" fontId="7" fillId="0" borderId="2" xfId="0" applyFont="1" applyFill="1" applyBorder="1" applyAlignment="1">
      <alignment horizontal="center" vertical="center" wrapText="1"/>
    </xf>
    <xf numFmtId="176" fontId="0" fillId="0" borderId="0" xfId="0" applyNumberFormat="1" applyFont="1" applyFill="1">
      <alignment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常规 2 2 2" xfId="35"/>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4" xfId="53"/>
  </cellStyle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3"/>
  <sheetViews>
    <sheetView tabSelected="1" view="pageBreakPreview" zoomScaleNormal="100" workbookViewId="0">
      <pane ySplit="2" topLeftCell="A3" activePane="bottomLeft" state="frozen"/>
      <selection/>
      <selection pane="bottomLeft" activeCell="D6" sqref="D6"/>
    </sheetView>
  </sheetViews>
  <sheetFormatPr defaultColWidth="9" defaultRowHeight="13.5"/>
  <cols>
    <col min="1" max="1" width="4.375" style="2" customWidth="1"/>
    <col min="2" max="2" width="11.125" style="3" customWidth="1"/>
    <col min="3" max="3" width="33.5" style="2" customWidth="1"/>
    <col min="4" max="4" width="24.125" style="2" customWidth="1"/>
    <col min="5" max="5" width="12" style="4" customWidth="1"/>
    <col min="6" max="6" width="16.125" style="2" customWidth="1"/>
    <col min="7" max="7" width="11.125" style="2" hidden="1" customWidth="1"/>
    <col min="8" max="8" width="29.375" style="2" hidden="1" customWidth="1"/>
    <col min="9" max="10" width="12.625" style="2" hidden="1" customWidth="1"/>
    <col min="11" max="11" width="9" style="2" hidden="1" customWidth="1"/>
    <col min="12" max="16384" width="9" style="2"/>
  </cols>
  <sheetData>
    <row r="1" ht="36" hidden="1" customHeight="1" spans="1:5">
      <c r="A1" s="5" t="s">
        <v>0</v>
      </c>
      <c r="B1" s="5"/>
      <c r="C1" s="5"/>
      <c r="D1" s="5"/>
      <c r="E1" s="6"/>
    </row>
    <row r="2" ht="36" hidden="1" customHeight="1" spans="1:5">
      <c r="A2" s="5"/>
      <c r="B2" s="5"/>
      <c r="C2" s="5"/>
      <c r="D2" s="5"/>
      <c r="E2" s="7" t="s">
        <v>1</v>
      </c>
    </row>
    <row r="3" ht="30" customHeight="1" spans="1:7">
      <c r="A3" s="8" t="s">
        <v>2</v>
      </c>
      <c r="B3" s="8"/>
      <c r="C3" s="8"/>
      <c r="D3" s="8"/>
      <c r="E3" s="8"/>
      <c r="F3" s="8"/>
      <c r="G3" s="8"/>
    </row>
    <row r="4" s="1" customFormat="1" ht="23" customHeight="1" spans="1:7">
      <c r="A4" s="9" t="s">
        <v>3</v>
      </c>
      <c r="B4" s="9" t="s">
        <v>4</v>
      </c>
      <c r="C4" s="9" t="s">
        <v>5</v>
      </c>
      <c r="D4" s="9" t="s">
        <v>6</v>
      </c>
      <c r="E4" s="10" t="s">
        <v>7</v>
      </c>
      <c r="F4" s="10" t="s">
        <v>8</v>
      </c>
      <c r="G4" s="11" t="s">
        <v>9</v>
      </c>
    </row>
    <row r="5" customFormat="1" ht="19" customHeight="1" spans="1:7">
      <c r="A5" s="9"/>
      <c r="B5" s="9"/>
      <c r="C5" s="9"/>
      <c r="D5" s="9"/>
      <c r="E5" s="10"/>
      <c r="F5" s="10"/>
      <c r="G5" s="12"/>
    </row>
    <row r="6" ht="37" customHeight="1" spans="1:11">
      <c r="A6" s="13">
        <v>1</v>
      </c>
      <c r="B6" s="14" t="s">
        <v>10</v>
      </c>
      <c r="C6" s="15" t="s">
        <v>11</v>
      </c>
      <c r="D6" s="15" t="s">
        <v>12</v>
      </c>
      <c r="E6" s="16" t="s">
        <v>13</v>
      </c>
      <c r="F6" s="14" t="s">
        <v>14</v>
      </c>
      <c r="G6" s="17" t="s">
        <v>15</v>
      </c>
      <c r="H6" s="18" t="s">
        <v>16</v>
      </c>
      <c r="I6" s="2">
        <f>1-0.97*(1/2)</f>
        <v>0.515</v>
      </c>
      <c r="J6" s="24" t="e">
        <f>#REF!-#REF!*(#REF!/#REF!)</f>
        <v>#REF!</v>
      </c>
      <c r="K6" s="2">
        <v>0.52</v>
      </c>
    </row>
    <row r="7" ht="40" customHeight="1" spans="1:11">
      <c r="A7" s="13">
        <v>2</v>
      </c>
      <c r="B7" s="14" t="s">
        <v>17</v>
      </c>
      <c r="C7" s="19" t="s">
        <v>18</v>
      </c>
      <c r="D7" s="19" t="s">
        <v>19</v>
      </c>
      <c r="E7" s="16" t="s">
        <v>13</v>
      </c>
      <c r="F7" s="14" t="s">
        <v>14</v>
      </c>
      <c r="G7" s="17" t="s">
        <v>20</v>
      </c>
      <c r="H7" s="18" t="s">
        <v>21</v>
      </c>
      <c r="I7" s="2">
        <f>1-0.49*(2/3)</f>
        <v>0.673333333333333</v>
      </c>
      <c r="J7" s="24" t="e">
        <f>#REF!-#REF!*(#REF!/#REF!)</f>
        <v>#REF!</v>
      </c>
      <c r="K7" s="2">
        <v>0.67</v>
      </c>
    </row>
    <row r="8" ht="38" customHeight="1" spans="1:11">
      <c r="A8" s="13">
        <v>3</v>
      </c>
      <c r="B8" s="14" t="s">
        <v>22</v>
      </c>
      <c r="C8" s="19" t="s">
        <v>23</v>
      </c>
      <c r="D8" s="19" t="s">
        <v>24</v>
      </c>
      <c r="E8" s="16" t="s">
        <v>13</v>
      </c>
      <c r="F8" s="14" t="s">
        <v>14</v>
      </c>
      <c r="G8" s="17" t="s">
        <v>20</v>
      </c>
      <c r="H8" s="18" t="s">
        <v>25</v>
      </c>
      <c r="I8" s="2">
        <f>0.5-0.325*(1/1.5)</f>
        <v>0.283333333333333</v>
      </c>
      <c r="J8" s="24" t="e">
        <f>#REF!-#REF!*(#REF!/#REF!)</f>
        <v>#REF!</v>
      </c>
      <c r="K8" s="2">
        <v>0.28</v>
      </c>
    </row>
    <row r="9" ht="44" customHeight="1" spans="1:11">
      <c r="A9" s="13">
        <v>4</v>
      </c>
      <c r="B9" s="20" t="s">
        <v>26</v>
      </c>
      <c r="C9" s="21" t="s">
        <v>27</v>
      </c>
      <c r="D9" s="15" t="s">
        <v>28</v>
      </c>
      <c r="E9" s="16" t="s">
        <v>13</v>
      </c>
      <c r="F9" s="14" t="s">
        <v>14</v>
      </c>
      <c r="G9" s="17" t="s">
        <v>29</v>
      </c>
      <c r="H9" s="18" t="s">
        <v>30</v>
      </c>
      <c r="I9" s="2">
        <f>2.5-2.5*(5/10)</f>
        <v>1.25</v>
      </c>
      <c r="J9" s="24" t="e">
        <f>#REF!-#REF!*(#REF!/#REF!)</f>
        <v>#REF!</v>
      </c>
      <c r="K9" s="2">
        <v>1.25</v>
      </c>
    </row>
    <row r="10" ht="44" customHeight="1" spans="1:11">
      <c r="A10" s="13">
        <v>5</v>
      </c>
      <c r="B10" s="14" t="s">
        <v>31</v>
      </c>
      <c r="C10" s="22" t="s">
        <v>32</v>
      </c>
      <c r="D10" s="22" t="s">
        <v>33</v>
      </c>
      <c r="E10" s="16" t="s">
        <v>13</v>
      </c>
      <c r="F10" s="14" t="s">
        <v>14</v>
      </c>
      <c r="G10" s="23" t="s">
        <v>34</v>
      </c>
      <c r="H10" s="18" t="s">
        <v>35</v>
      </c>
      <c r="I10" s="2">
        <f>1-1.01*(1/4)</f>
        <v>0.7475</v>
      </c>
      <c r="J10" s="24" t="e">
        <f>#REF!-#REF!*(#REF!/#REF!)</f>
        <v>#REF!</v>
      </c>
      <c r="K10" s="2">
        <v>0.75</v>
      </c>
    </row>
    <row r="11" ht="40.5" spans="1:11">
      <c r="A11" s="13">
        <v>6</v>
      </c>
      <c r="B11" s="14" t="s">
        <v>36</v>
      </c>
      <c r="C11" s="19" t="s">
        <v>37</v>
      </c>
      <c r="D11" s="19" t="s">
        <v>38</v>
      </c>
      <c r="E11" s="16" t="s">
        <v>13</v>
      </c>
      <c r="F11" s="14" t="s">
        <v>14</v>
      </c>
      <c r="G11" s="17" t="s">
        <v>34</v>
      </c>
      <c r="H11" s="18" t="s">
        <v>39</v>
      </c>
      <c r="I11" s="2">
        <f>1-0.78*(1/3)</f>
        <v>0.74</v>
      </c>
      <c r="J11" s="24" t="e">
        <f>#REF!-#REF!*(#REF!/#REF!)</f>
        <v>#REF!</v>
      </c>
      <c r="K11" s="2">
        <v>0.74</v>
      </c>
    </row>
    <row r="12" ht="55" customHeight="1" spans="1:11">
      <c r="A12" s="13">
        <v>7</v>
      </c>
      <c r="B12" s="14" t="s">
        <v>40</v>
      </c>
      <c r="C12" s="15" t="s">
        <v>41</v>
      </c>
      <c r="D12" s="15" t="s">
        <v>33</v>
      </c>
      <c r="E12" s="16" t="s">
        <v>13</v>
      </c>
      <c r="F12" s="14" t="s">
        <v>14</v>
      </c>
      <c r="G12" s="17" t="s">
        <v>15</v>
      </c>
      <c r="H12" s="18" t="s">
        <v>42</v>
      </c>
      <c r="I12" s="2">
        <f>5-0*(10/20)</f>
        <v>5</v>
      </c>
      <c r="J12" s="24" t="e">
        <f>#REF!-#REF!*(#REF!/#REF!)</f>
        <v>#REF!</v>
      </c>
      <c r="K12" s="2">
        <v>5</v>
      </c>
    </row>
    <row r="13" ht="45" customHeight="1" spans="1:11">
      <c r="A13" s="13">
        <v>8</v>
      </c>
      <c r="B13" s="14" t="s">
        <v>43</v>
      </c>
      <c r="C13" s="15" t="s">
        <v>44</v>
      </c>
      <c r="D13" s="15" t="s">
        <v>45</v>
      </c>
      <c r="E13" s="16" t="s">
        <v>13</v>
      </c>
      <c r="F13" s="14" t="s">
        <v>14</v>
      </c>
      <c r="G13" s="17" t="s">
        <v>15</v>
      </c>
      <c r="H13" s="18" t="s">
        <v>46</v>
      </c>
      <c r="I13" s="2">
        <f>1-0*(2/2)</f>
        <v>1</v>
      </c>
      <c r="J13" s="24" t="e">
        <f>#REF!-#REF!*(#REF!/#REF!)</f>
        <v>#REF!</v>
      </c>
      <c r="K13" s="2">
        <v>1</v>
      </c>
    </row>
  </sheetData>
  <mergeCells count="9">
    <mergeCell ref="A1:E1"/>
    <mergeCell ref="A3:G3"/>
    <mergeCell ref="A4:A5"/>
    <mergeCell ref="B4:B5"/>
    <mergeCell ref="C4:C5"/>
    <mergeCell ref="D4:D5"/>
    <mergeCell ref="E4:E5"/>
    <mergeCell ref="F4:F5"/>
    <mergeCell ref="G4:G5"/>
  </mergeCells>
  <printOptions horizontalCentered="1" verticalCentered="1"/>
  <pageMargins left="0.196527777777778" right="0.196527777777778" top="0.747916666666667" bottom="0.747916666666667" header="0.314583333333333" footer="0.314583333333333"/>
  <pageSetup paperSize="9" scale="99" orientation="landscape" horizontalDpi="600"/>
  <headerFooter/>
  <colBreaks count="1" manualBreakCount="1">
    <brk id="6"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zsscl</dc:creator>
  <cp:lastModifiedBy>荀启勇</cp:lastModifiedBy>
  <dcterms:created xsi:type="dcterms:W3CDTF">2023-08-17T03:26:00Z</dcterms:created>
  <cp:lastPrinted>2024-04-11T02:26:00Z</cp:lastPrinted>
  <dcterms:modified xsi:type="dcterms:W3CDTF">2024-06-07T09:14:37Z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2052-11.8.2.11718</vt:lpwstr>
  </property>
  <property fmtid="{D5CDD505-2E9C-101B-9397-08002B2CF9AE}" pid="3" name="ICV">
    <vt:lpwstr>D5399A09CC3B44BE9332D06BDBEBBA0D</vt:lpwstr>
  </property>
  <property fmtid="{D5CDD505-2E9C-101B-9397-08002B2CF9AE}" pid="4" name="KSOReadingLayout">
    <vt:bool>true</vt:bool>
  </property>
</Properties>
</file>